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ngnamlamphun\ITA\OIT\pm\สถิติ\"/>
    </mc:Choice>
  </mc:AlternateContent>
  <xr:revisionPtr revIDLastSave="0" documentId="8_{845573E6-CDF3-484C-B47C-8714987998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สภาพทั่วไป" sheetId="6" r:id="rId1"/>
    <sheet name="ความพึงพอใจ" sheetId="4" r:id="rId2"/>
  </sheets>
  <calcPr calcId="191029"/>
</workbook>
</file>

<file path=xl/calcChain.xml><?xml version="1.0" encoding="utf-8"?>
<calcChain xmlns="http://schemas.openxmlformats.org/spreadsheetml/2006/main">
  <c r="Q11" i="4" l="1"/>
  <c r="O11" i="4"/>
  <c r="F20" i="6" l="1"/>
  <c r="O20" i="6" s="1"/>
  <c r="C20" i="6"/>
  <c r="D20" i="6"/>
  <c r="E20" i="6"/>
  <c r="G20" i="6"/>
  <c r="Q14" i="4" l="1"/>
  <c r="Q13" i="4"/>
  <c r="Q12" i="4"/>
  <c r="O14" i="4"/>
  <c r="O13" i="4"/>
  <c r="O12" i="4"/>
  <c r="R11" i="4" l="1"/>
  <c r="S11" i="4" s="1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M14" i="4" l="1"/>
  <c r="M13" i="4"/>
  <c r="M12" i="4"/>
  <c r="M11" i="4"/>
  <c r="E14" i="6"/>
  <c r="G19" i="6" l="1"/>
  <c r="F19" i="6"/>
  <c r="O19" i="6" s="1"/>
  <c r="E19" i="6"/>
  <c r="D19" i="6"/>
  <c r="C19" i="6"/>
  <c r="G18" i="6"/>
  <c r="F18" i="6"/>
  <c r="E18" i="6"/>
  <c r="O18" i="6" s="1"/>
  <c r="D18" i="6"/>
  <c r="C18" i="6"/>
  <c r="G17" i="6"/>
  <c r="F17" i="6"/>
  <c r="E17" i="6"/>
  <c r="D17" i="6"/>
  <c r="O17" i="6" s="1"/>
  <c r="C17" i="6"/>
  <c r="G16" i="6"/>
  <c r="F16" i="6"/>
  <c r="E16" i="6"/>
  <c r="D16" i="6"/>
  <c r="C16" i="6"/>
  <c r="O16" i="6" s="1"/>
  <c r="G15" i="6"/>
  <c r="F15" i="6"/>
  <c r="E15" i="6"/>
  <c r="D15" i="6"/>
  <c r="O15" i="6" s="1"/>
  <c r="C15" i="6"/>
  <c r="G14" i="6"/>
  <c r="F14" i="6"/>
  <c r="D14" i="6"/>
  <c r="C14" i="6"/>
  <c r="J14" i="6" l="1"/>
  <c r="O14" i="6"/>
  <c r="J16" i="6"/>
  <c r="J13" i="4"/>
  <c r="J12" i="4"/>
  <c r="J11" i="4"/>
  <c r="J14" i="4" l="1"/>
</calcChain>
</file>

<file path=xl/sharedStrings.xml><?xml version="1.0" encoding="utf-8"?>
<sst xmlns="http://schemas.openxmlformats.org/spreadsheetml/2006/main" count="46" uniqueCount="32">
  <si>
    <t>ข้อ 1</t>
  </si>
  <si>
    <t>ข้อ 2</t>
  </si>
  <si>
    <t>ข้อ 3</t>
  </si>
  <si>
    <t xml:space="preserve">                              ผู้ตอบคนที่</t>
  </si>
  <si>
    <t>คะแนน</t>
  </si>
  <si>
    <t>รวมชุด</t>
  </si>
  <si>
    <t>ข้อ 4</t>
  </si>
  <si>
    <t xml:space="preserve"> </t>
  </si>
  <si>
    <t>สภาพทั่วไป</t>
  </si>
  <si>
    <t>เพศ</t>
  </si>
  <si>
    <t>อายุ</t>
  </si>
  <si>
    <t>ข้อ 1 ชาย</t>
  </si>
  <si>
    <t>ข้อ 2 หญิง</t>
  </si>
  <si>
    <t>ข้อ 1 20-30 ปี</t>
  </si>
  <si>
    <t>ข้อ 2 31-40 ปี</t>
  </si>
  <si>
    <t>ข้อ 3 41-50 ปี</t>
  </si>
  <si>
    <t>ข้อ 4 51-60 ปี</t>
  </si>
  <si>
    <t>รวมจำนวนคน</t>
  </si>
  <si>
    <t>ร้อยละ</t>
  </si>
  <si>
    <t>S.D.</t>
  </si>
  <si>
    <t>รวมด้าน</t>
  </si>
  <si>
    <t>คะแนนแต่ละด้าน</t>
  </si>
  <si>
    <t>1.ความครบถ้วน ถูกต้อง ของเจ้าหน้าที่ในการให้คำแนะนำปรึกษา</t>
  </si>
  <si>
    <t>2.ความเพียงพอของสิ่งอำนวยความสะดวก</t>
  </si>
  <si>
    <t>3.ความรวดเร็วในการให้บริการ</t>
  </si>
  <si>
    <t>4.ความพร้อม/ไม่เลือกปฏิบัติ/ความเต็มใจในการให้บริการ</t>
  </si>
  <si>
    <t>ข้อ 5 61 ปีขึ้นไป</t>
  </si>
  <si>
    <t>ข้อ 5</t>
  </si>
  <si>
    <t>ส่วนที่ 2 ความพึงพอใจในการให้บริการ</t>
  </si>
  <si>
    <t>หัวข้อ/ประเด็น</t>
  </si>
  <si>
    <t>ผลการวิเคราะห์ข้อมูลทั่วไปของผู้ตอบแบบประเมินความพึงพอใจของผู้รับบริการ งานด้านกองคลัง</t>
  </si>
  <si>
    <t>ผลการวิเคราะห์ความพึงพอใจของผู้ตอบแบบประเมินความพึงพอใจของผู้รับบริการ งานด้านกองคลัง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</si>
</sst>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sz val="8"/>
      <name val="Calibri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  <font>
      <b/>
      <sz val="36"/>
      <color theme="1"/>
      <name val="TH SarabunPSK"/>
      <family val="2"/>
    </font>
    <font>
      <sz val="26"/>
      <color theme="1"/>
      <name val="TH SarabunPSK"/>
      <family val="2"/>
    </font>
    <font>
      <b/>
      <sz val="26"/>
      <name val="TH SarabunPSK"/>
      <family val="2"/>
    </font>
    <font>
      <sz val="26"/>
      <color rgb="FF0070C0"/>
      <name val="TH SarabunPSK"/>
      <family val="2"/>
    </font>
    <font>
      <b/>
      <sz val="26"/>
      <color rgb="FF7030A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 applyAlignment="1"/>
    <xf numFmtId="0" fontId="9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Font="1" applyFill="1"/>
    <xf numFmtId="0" fontId="1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12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/>
    <xf numFmtId="0" fontId="8" fillId="0" borderId="1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1" fontId="11" fillId="0" borderId="2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sheetPr>
    <pageSetUpPr fitToPage="1"/>
  </sheetPr>
  <dimension ref="A1:EW20"/>
  <sheetViews>
    <sheetView tabSelected="1" zoomScale="57" zoomScaleNormal="57" workbookViewId="0">
      <selection activeCell="AM13" sqref="AM13"/>
    </sheetView>
  </sheetViews>
  <sheetFormatPr defaultColWidth="4.7109375" defaultRowHeight="17.25"/>
  <cols>
    <col min="1" max="1" width="22.42578125" style="21" customWidth="1"/>
    <col min="2" max="2" width="28.85546875" style="22" customWidth="1"/>
    <col min="3" max="10" width="4.7109375" style="20"/>
    <col min="11" max="11" width="4.42578125" style="20" customWidth="1"/>
    <col min="12" max="12" width="4.7109375" style="20" customWidth="1"/>
    <col min="13" max="49" width="4.7109375" style="20"/>
    <col min="50" max="16384" width="4.7109375" style="21"/>
  </cols>
  <sheetData>
    <row r="1" spans="1:153" ht="36.75" customHeight="1" thickBot="1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153" s="15" customFormat="1" ht="30" customHeight="1" thickBot="1">
      <c r="A2" s="55" t="s">
        <v>8</v>
      </c>
      <c r="B2" s="56"/>
      <c r="C2" s="23"/>
      <c r="D2" s="23"/>
      <c r="E2" s="23"/>
      <c r="F2" s="23"/>
      <c r="G2" s="23"/>
      <c r="H2" s="23"/>
      <c r="I2" s="23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14"/>
    </row>
    <row r="3" spans="1:153" s="18" customFormat="1" ht="39.75">
      <c r="A3" s="57" t="s">
        <v>3</v>
      </c>
      <c r="B3" s="58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16">
        <v>47</v>
      </c>
      <c r="AX3" s="16">
        <v>48</v>
      </c>
      <c r="AY3" s="16">
        <v>49</v>
      </c>
      <c r="AZ3" s="16">
        <v>50</v>
      </c>
      <c r="BA3" s="16">
        <v>51</v>
      </c>
      <c r="BB3" s="16">
        <v>52</v>
      </c>
      <c r="BC3" s="16">
        <v>53</v>
      </c>
      <c r="BD3" s="16">
        <v>54</v>
      </c>
      <c r="BE3" s="16">
        <v>55</v>
      </c>
      <c r="BF3" s="16">
        <v>56</v>
      </c>
      <c r="BG3" s="16">
        <v>57</v>
      </c>
      <c r="BH3" s="16">
        <v>58</v>
      </c>
      <c r="BI3" s="16">
        <v>59</v>
      </c>
      <c r="BJ3" s="16">
        <v>60</v>
      </c>
      <c r="BK3" s="16">
        <v>61</v>
      </c>
      <c r="BL3" s="16">
        <v>62</v>
      </c>
      <c r="BM3" s="16">
        <v>63</v>
      </c>
      <c r="BN3" s="16">
        <v>64</v>
      </c>
      <c r="BO3" s="16">
        <v>65</v>
      </c>
      <c r="BP3" s="16">
        <v>66</v>
      </c>
      <c r="BQ3" s="16">
        <v>67</v>
      </c>
      <c r="BR3" s="16">
        <v>68</v>
      </c>
      <c r="BS3" s="16">
        <v>69</v>
      </c>
      <c r="BT3" s="16">
        <v>70</v>
      </c>
      <c r="BU3" s="16">
        <v>71</v>
      </c>
      <c r="BV3" s="16">
        <v>72</v>
      </c>
      <c r="BW3" s="16">
        <v>73</v>
      </c>
      <c r="BX3" s="16">
        <v>74</v>
      </c>
      <c r="BY3" s="16">
        <v>75</v>
      </c>
      <c r="BZ3" s="16">
        <v>76</v>
      </c>
      <c r="CA3" s="16">
        <v>77</v>
      </c>
      <c r="CB3" s="16">
        <v>78</v>
      </c>
      <c r="CC3" s="16">
        <v>79</v>
      </c>
      <c r="CD3" s="16">
        <v>80</v>
      </c>
      <c r="CE3" s="16">
        <v>81</v>
      </c>
      <c r="CF3" s="16">
        <v>82</v>
      </c>
      <c r="CG3" s="16">
        <v>83</v>
      </c>
      <c r="CH3" s="16">
        <v>84</v>
      </c>
      <c r="CI3" s="16">
        <v>85</v>
      </c>
      <c r="CJ3" s="16">
        <v>86</v>
      </c>
      <c r="CK3" s="16">
        <v>87</v>
      </c>
      <c r="CL3" s="16">
        <v>88</v>
      </c>
      <c r="CM3" s="16">
        <v>89</v>
      </c>
      <c r="CN3" s="16">
        <v>90</v>
      </c>
      <c r="CO3" s="16">
        <v>91</v>
      </c>
      <c r="CP3" s="16">
        <v>92</v>
      </c>
      <c r="CQ3" s="16">
        <v>93</v>
      </c>
      <c r="CR3" s="16">
        <v>94</v>
      </c>
      <c r="CS3" s="16">
        <v>95</v>
      </c>
      <c r="CT3" s="16">
        <v>96</v>
      </c>
      <c r="CU3" s="16">
        <v>97</v>
      </c>
      <c r="CV3" s="16">
        <v>98</v>
      </c>
      <c r="CW3" s="16">
        <v>99</v>
      </c>
      <c r="CX3" s="16">
        <v>100</v>
      </c>
      <c r="CY3" s="16">
        <v>101</v>
      </c>
      <c r="CZ3" s="16">
        <v>102</v>
      </c>
      <c r="DA3" s="16">
        <v>103</v>
      </c>
      <c r="DB3" s="16">
        <v>104</v>
      </c>
      <c r="DC3" s="16">
        <v>105</v>
      </c>
      <c r="DD3" s="16">
        <v>106</v>
      </c>
      <c r="DE3" s="16">
        <v>107</v>
      </c>
      <c r="DF3" s="16">
        <v>108</v>
      </c>
      <c r="DG3" s="16">
        <v>109</v>
      </c>
      <c r="DH3" s="16">
        <v>110</v>
      </c>
      <c r="DI3" s="16">
        <v>111</v>
      </c>
      <c r="DJ3" s="16">
        <v>112</v>
      </c>
      <c r="DK3" s="16">
        <v>113</v>
      </c>
      <c r="DL3" s="16">
        <v>114</v>
      </c>
      <c r="DM3" s="16">
        <v>115</v>
      </c>
      <c r="DN3" s="16">
        <v>116</v>
      </c>
      <c r="DO3" s="16">
        <v>117</v>
      </c>
      <c r="DP3" s="16">
        <v>118</v>
      </c>
      <c r="DQ3" s="16">
        <v>119</v>
      </c>
      <c r="DR3" s="16">
        <v>120</v>
      </c>
      <c r="DS3" s="16">
        <v>121</v>
      </c>
      <c r="DT3" s="16">
        <v>122</v>
      </c>
      <c r="DU3" s="16">
        <v>123</v>
      </c>
      <c r="DV3" s="16">
        <v>124</v>
      </c>
      <c r="DW3" s="16">
        <v>125</v>
      </c>
      <c r="DX3" s="16">
        <v>126</v>
      </c>
      <c r="DY3" s="16">
        <v>127</v>
      </c>
      <c r="DZ3" s="16">
        <v>128</v>
      </c>
      <c r="EA3" s="16">
        <v>129</v>
      </c>
      <c r="EB3" s="16">
        <v>130</v>
      </c>
      <c r="EC3" s="16">
        <v>131</v>
      </c>
      <c r="ED3" s="16">
        <v>132</v>
      </c>
      <c r="EE3" s="16">
        <v>133</v>
      </c>
      <c r="EF3" s="16">
        <v>134</v>
      </c>
      <c r="EG3" s="16">
        <v>135</v>
      </c>
      <c r="EH3" s="16">
        <v>136</v>
      </c>
      <c r="EI3" s="16">
        <v>137</v>
      </c>
      <c r="EJ3" s="16">
        <v>138</v>
      </c>
      <c r="EK3" s="16">
        <v>139</v>
      </c>
      <c r="EL3" s="16">
        <v>140</v>
      </c>
      <c r="EM3" s="16">
        <v>141</v>
      </c>
      <c r="EN3" s="16">
        <v>142</v>
      </c>
      <c r="EO3" s="16">
        <v>143</v>
      </c>
      <c r="EP3" s="16">
        <v>144</v>
      </c>
      <c r="EQ3" s="16">
        <v>145</v>
      </c>
      <c r="ER3" s="16">
        <v>146</v>
      </c>
      <c r="ES3" s="16">
        <v>147</v>
      </c>
      <c r="ET3" s="16">
        <v>148</v>
      </c>
      <c r="EU3" s="16">
        <v>149</v>
      </c>
      <c r="EV3" s="16">
        <v>150</v>
      </c>
      <c r="EW3" s="17"/>
    </row>
    <row r="4" spans="1:153" s="18" customFormat="1" ht="52.5" customHeight="1">
      <c r="A4" s="52" t="s">
        <v>9</v>
      </c>
      <c r="B4" s="26" t="s">
        <v>11</v>
      </c>
      <c r="C4" s="33"/>
      <c r="D4" s="33"/>
      <c r="E4" s="33"/>
      <c r="F4" s="33"/>
      <c r="G4" s="33">
        <v>1</v>
      </c>
      <c r="H4" s="33"/>
      <c r="I4" s="33"/>
      <c r="J4" s="33"/>
      <c r="K4" s="33"/>
      <c r="L4" s="33">
        <v>1</v>
      </c>
      <c r="M4" s="33"/>
      <c r="N4" s="33">
        <v>1</v>
      </c>
      <c r="O4" s="33"/>
      <c r="P4" s="33">
        <v>1</v>
      </c>
      <c r="Q4" s="33">
        <v>1</v>
      </c>
      <c r="R4" s="33">
        <v>1</v>
      </c>
      <c r="S4" s="33"/>
      <c r="T4" s="33">
        <v>1</v>
      </c>
      <c r="U4" s="33">
        <v>1</v>
      </c>
      <c r="V4" s="33"/>
      <c r="W4" s="33"/>
      <c r="X4" s="33">
        <v>1</v>
      </c>
      <c r="Y4" s="33"/>
      <c r="Z4" s="33"/>
      <c r="AA4" s="33"/>
      <c r="AB4" s="33"/>
      <c r="AC4" s="33">
        <v>1</v>
      </c>
      <c r="AD4" s="33"/>
      <c r="AE4" s="33"/>
      <c r="AF4" s="33"/>
      <c r="AG4" s="33"/>
      <c r="AH4" s="33"/>
      <c r="AI4" s="33"/>
      <c r="AJ4" s="33">
        <v>1</v>
      </c>
      <c r="AK4" s="33">
        <v>1</v>
      </c>
      <c r="AL4" s="33"/>
      <c r="AM4" s="33">
        <v>1</v>
      </c>
      <c r="AN4" s="33"/>
      <c r="AO4" s="33"/>
      <c r="AP4" s="33">
        <v>1</v>
      </c>
      <c r="AQ4" s="33"/>
      <c r="AR4" s="33"/>
      <c r="AS4" s="33">
        <v>1</v>
      </c>
      <c r="AT4" s="33"/>
      <c r="AU4" s="33"/>
      <c r="AV4" s="33">
        <v>1</v>
      </c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</row>
    <row r="5" spans="1:153" s="18" customFormat="1" ht="52.5" customHeight="1">
      <c r="A5" s="53"/>
      <c r="B5" s="26" t="s">
        <v>12</v>
      </c>
      <c r="C5" s="33">
        <v>2</v>
      </c>
      <c r="D5" s="33">
        <v>2</v>
      </c>
      <c r="E5" s="33">
        <v>2</v>
      </c>
      <c r="F5" s="33">
        <v>2</v>
      </c>
      <c r="G5" s="33"/>
      <c r="H5" s="33">
        <v>2</v>
      </c>
      <c r="I5" s="33">
        <v>2</v>
      </c>
      <c r="J5" s="33">
        <v>2</v>
      </c>
      <c r="K5" s="33">
        <v>2</v>
      </c>
      <c r="L5" s="33"/>
      <c r="M5" s="33">
        <v>2</v>
      </c>
      <c r="N5" s="33"/>
      <c r="O5" s="33">
        <v>2</v>
      </c>
      <c r="P5" s="33"/>
      <c r="Q5" s="33"/>
      <c r="R5" s="33"/>
      <c r="S5" s="33">
        <v>2</v>
      </c>
      <c r="T5" s="33"/>
      <c r="U5" s="33"/>
      <c r="V5" s="33">
        <v>2</v>
      </c>
      <c r="W5" s="33">
        <v>2</v>
      </c>
      <c r="X5" s="33"/>
      <c r="Y5" s="33">
        <v>2</v>
      </c>
      <c r="Z5" s="33">
        <v>2</v>
      </c>
      <c r="AA5" s="33">
        <v>2</v>
      </c>
      <c r="AB5" s="33">
        <v>2</v>
      </c>
      <c r="AC5" s="33"/>
      <c r="AD5" s="33">
        <v>2</v>
      </c>
      <c r="AE5" s="33">
        <v>2</v>
      </c>
      <c r="AF5" s="33">
        <v>2</v>
      </c>
      <c r="AG5" s="33">
        <v>2</v>
      </c>
      <c r="AH5" s="33">
        <v>2</v>
      </c>
      <c r="AI5" s="33">
        <v>2</v>
      </c>
      <c r="AJ5" s="33"/>
      <c r="AK5" s="33"/>
      <c r="AL5" s="33">
        <v>2</v>
      </c>
      <c r="AM5" s="33"/>
      <c r="AN5" s="33">
        <v>2</v>
      </c>
      <c r="AO5" s="33">
        <v>2</v>
      </c>
      <c r="AP5" s="33"/>
      <c r="AQ5" s="33">
        <v>2</v>
      </c>
      <c r="AR5" s="33">
        <v>2</v>
      </c>
      <c r="AS5" s="33"/>
      <c r="AT5" s="33">
        <v>2</v>
      </c>
      <c r="AU5" s="33">
        <v>2</v>
      </c>
      <c r="AV5" s="33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</row>
    <row r="6" spans="1:153" s="18" customFormat="1" ht="52.5" customHeight="1">
      <c r="A6" s="50" t="s">
        <v>10</v>
      </c>
      <c r="B6" s="26" t="s">
        <v>13</v>
      </c>
      <c r="C6" s="33"/>
      <c r="D6" s="33"/>
      <c r="E6" s="33"/>
      <c r="F6" s="33"/>
      <c r="G6" s="33">
        <v>1</v>
      </c>
      <c r="H6" s="33"/>
      <c r="I6" s="33"/>
      <c r="J6" s="33"/>
      <c r="K6" s="33"/>
      <c r="L6" s="33">
        <v>1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>
        <v>1</v>
      </c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</row>
    <row r="7" spans="1:153" s="18" customFormat="1" ht="52.5" customHeight="1">
      <c r="A7" s="50"/>
      <c r="B7" s="26" t="s">
        <v>14</v>
      </c>
      <c r="C7" s="33">
        <v>2</v>
      </c>
      <c r="D7" s="33"/>
      <c r="E7" s="33"/>
      <c r="F7" s="33">
        <v>2</v>
      </c>
      <c r="G7" s="33"/>
      <c r="H7" s="33">
        <v>2</v>
      </c>
      <c r="I7" s="33"/>
      <c r="J7" s="33">
        <v>2</v>
      </c>
      <c r="K7" s="33"/>
      <c r="L7" s="33"/>
      <c r="M7" s="33"/>
      <c r="N7" s="33">
        <v>2</v>
      </c>
      <c r="O7" s="33"/>
      <c r="P7" s="33"/>
      <c r="Q7" s="33"/>
      <c r="R7" s="33"/>
      <c r="S7" s="33"/>
      <c r="T7" s="33"/>
      <c r="U7" s="33"/>
      <c r="V7" s="33"/>
      <c r="W7" s="33">
        <v>2</v>
      </c>
      <c r="X7" s="33">
        <v>2</v>
      </c>
      <c r="Y7" s="33"/>
      <c r="Z7" s="33"/>
      <c r="AA7" s="33"/>
      <c r="AB7" s="33"/>
      <c r="AC7" s="33">
        <v>2</v>
      </c>
      <c r="AD7" s="33"/>
      <c r="AE7" s="33"/>
      <c r="AF7" s="33"/>
      <c r="AG7" s="33"/>
      <c r="AH7" s="33"/>
      <c r="AI7" s="33"/>
      <c r="AJ7" s="33"/>
      <c r="AK7" s="33"/>
      <c r="AL7" s="33"/>
      <c r="AM7" s="33">
        <v>2</v>
      </c>
      <c r="AN7" s="33"/>
      <c r="AO7" s="33"/>
      <c r="AP7" s="33"/>
      <c r="AQ7" s="33"/>
      <c r="AR7" s="33"/>
      <c r="AS7" s="33">
        <v>2</v>
      </c>
      <c r="AT7" s="33"/>
      <c r="AU7" s="33"/>
      <c r="AV7" s="33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</row>
    <row r="8" spans="1:153" s="18" customFormat="1" ht="52.5" customHeight="1">
      <c r="A8" s="50"/>
      <c r="B8" s="26" t="s">
        <v>15</v>
      </c>
      <c r="C8" s="33"/>
      <c r="D8" s="33">
        <v>3</v>
      </c>
      <c r="E8" s="33"/>
      <c r="F8" s="33"/>
      <c r="G8" s="33"/>
      <c r="H8" s="33"/>
      <c r="I8" s="33">
        <v>3</v>
      </c>
      <c r="J8" s="33"/>
      <c r="K8" s="33">
        <v>3</v>
      </c>
      <c r="L8" s="33"/>
      <c r="M8" s="33"/>
      <c r="N8" s="33"/>
      <c r="O8" s="33">
        <v>3</v>
      </c>
      <c r="P8" s="33">
        <v>3</v>
      </c>
      <c r="Q8" s="33"/>
      <c r="R8" s="33">
        <v>3</v>
      </c>
      <c r="S8" s="33"/>
      <c r="T8" s="33">
        <v>3</v>
      </c>
      <c r="U8" s="33">
        <v>3</v>
      </c>
      <c r="V8" s="33"/>
      <c r="W8" s="33"/>
      <c r="X8" s="33"/>
      <c r="Y8" s="33">
        <v>3</v>
      </c>
      <c r="Z8" s="33">
        <v>3</v>
      </c>
      <c r="AA8" s="33"/>
      <c r="AB8" s="33">
        <v>3</v>
      </c>
      <c r="AC8" s="33"/>
      <c r="AD8" s="33">
        <v>3</v>
      </c>
      <c r="AE8" s="33"/>
      <c r="AF8" s="33">
        <v>3</v>
      </c>
      <c r="AG8" s="33">
        <v>3</v>
      </c>
      <c r="AH8" s="33">
        <v>3</v>
      </c>
      <c r="AI8" s="33">
        <v>3</v>
      </c>
      <c r="AJ8" s="33">
        <v>3</v>
      </c>
      <c r="AK8" s="33"/>
      <c r="AL8" s="33">
        <v>3</v>
      </c>
      <c r="AM8" s="33"/>
      <c r="AN8" s="33">
        <v>3</v>
      </c>
      <c r="AO8" s="33">
        <v>3</v>
      </c>
      <c r="AP8" s="33">
        <v>3</v>
      </c>
      <c r="AQ8" s="33">
        <v>3</v>
      </c>
      <c r="AR8" s="33">
        <v>3</v>
      </c>
      <c r="AS8" s="33"/>
      <c r="AT8" s="33">
        <v>3</v>
      </c>
      <c r="AU8" s="33">
        <v>3</v>
      </c>
      <c r="AV8" s="33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</row>
    <row r="9" spans="1:153" s="18" customFormat="1" ht="52.5" customHeight="1">
      <c r="A9" s="50"/>
      <c r="B9" s="26" t="s">
        <v>16</v>
      </c>
      <c r="C9" s="33"/>
      <c r="D9" s="33"/>
      <c r="E9" s="33">
        <v>4</v>
      </c>
      <c r="F9" s="33"/>
      <c r="G9" s="33"/>
      <c r="H9" s="33"/>
      <c r="I9" s="33"/>
      <c r="J9" s="33"/>
      <c r="K9" s="33"/>
      <c r="L9" s="33"/>
      <c r="M9" s="33">
        <v>4</v>
      </c>
      <c r="N9" s="33"/>
      <c r="O9" s="33"/>
      <c r="P9" s="33"/>
      <c r="Q9" s="33">
        <v>4</v>
      </c>
      <c r="R9" s="33"/>
      <c r="S9" s="33">
        <v>4</v>
      </c>
      <c r="T9" s="33"/>
      <c r="U9" s="33"/>
      <c r="V9" s="33">
        <v>4</v>
      </c>
      <c r="W9" s="33"/>
      <c r="X9" s="33"/>
      <c r="Y9" s="33"/>
      <c r="Z9" s="33"/>
      <c r="AA9" s="33">
        <v>4</v>
      </c>
      <c r="AB9" s="33"/>
      <c r="AC9" s="33"/>
      <c r="AD9" s="33"/>
      <c r="AE9" s="33">
        <v>4</v>
      </c>
      <c r="AF9" s="33"/>
      <c r="AG9" s="33"/>
      <c r="AH9" s="33"/>
      <c r="AI9" s="33"/>
      <c r="AJ9" s="33"/>
      <c r="AK9" s="33">
        <v>4</v>
      </c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</row>
    <row r="10" spans="1:153" s="18" customFormat="1" ht="52.5" customHeight="1">
      <c r="A10" s="50"/>
      <c r="B10" s="26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19"/>
    </row>
    <row r="11" spans="1:153" s="18" customFormat="1" ht="52.5" customHeight="1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7"/>
    </row>
    <row r="12" spans="1:153" s="18" customFormat="1" ht="39.75">
      <c r="A12" s="27"/>
      <c r="B12" s="28" t="s">
        <v>7</v>
      </c>
      <c r="C12" s="59" t="s">
        <v>4</v>
      </c>
      <c r="D12" s="59"/>
      <c r="E12" s="59"/>
      <c r="F12" s="59"/>
      <c r="G12" s="5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17"/>
    </row>
    <row r="13" spans="1:153" s="18" customFormat="1" ht="26.25" customHeight="1">
      <c r="A13" s="27"/>
      <c r="B13" s="28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29"/>
      <c r="I13" s="29"/>
      <c r="J13" s="54" t="s">
        <v>17</v>
      </c>
      <c r="K13" s="54"/>
      <c r="L13" s="54"/>
      <c r="M13" s="29"/>
      <c r="N13" s="31"/>
      <c r="O13" s="49" t="s">
        <v>18</v>
      </c>
      <c r="P13" s="4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17"/>
    </row>
    <row r="14" spans="1:153" s="18" customFormat="1" ht="36" customHeight="1">
      <c r="A14" s="52" t="s">
        <v>9</v>
      </c>
      <c r="B14" s="32" t="s">
        <v>0</v>
      </c>
      <c r="C14" s="25">
        <f>COUNTIF(C$4:EV$4,C$13)</f>
        <v>16</v>
      </c>
      <c r="D14" s="25">
        <f>COUNTIF(C$4:EV$4,D$13)</f>
        <v>0</v>
      </c>
      <c r="E14" s="25">
        <f>COUNTIF(C$4:EV$4,E$13)</f>
        <v>0</v>
      </c>
      <c r="F14" s="25">
        <f>COUNTIF(C$4:EV$4,F$13)</f>
        <v>0</v>
      </c>
      <c r="G14" s="25">
        <f>COUNTIF(C$4:EV$4,G$13)</f>
        <v>0</v>
      </c>
      <c r="H14" s="29"/>
      <c r="I14" s="29"/>
      <c r="J14" s="60">
        <f>C14+D14+E14+F14+G14+C15+D15+E15+F15+G15</f>
        <v>46</v>
      </c>
      <c r="K14" s="61"/>
      <c r="L14" s="62"/>
      <c r="M14" s="29"/>
      <c r="N14" s="29"/>
      <c r="O14" s="48">
        <f>C14*100/46</f>
        <v>34.782608695652172</v>
      </c>
      <c r="P14" s="4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17"/>
    </row>
    <row r="15" spans="1:153" s="18" customFormat="1" ht="36" customHeight="1">
      <c r="A15" s="53"/>
      <c r="B15" s="32" t="s">
        <v>1</v>
      </c>
      <c r="C15" s="25">
        <f>COUNTIF(C$5:EV$5,C$13)</f>
        <v>0</v>
      </c>
      <c r="D15" s="25">
        <f>COUNTIF(C$5:EV$5,D$13)</f>
        <v>30</v>
      </c>
      <c r="E15" s="25">
        <f>COUNTIF(C$5:EV$5,E$13)</f>
        <v>0</v>
      </c>
      <c r="F15" s="25">
        <f>COUNTIF(C$5:EV$5,F$13)</f>
        <v>0</v>
      </c>
      <c r="G15" s="25">
        <f>COUNTIF(C$5:EV$5,G$13)</f>
        <v>0</v>
      </c>
      <c r="H15" s="29"/>
      <c r="I15" s="29"/>
      <c r="J15" s="63"/>
      <c r="K15" s="64"/>
      <c r="L15" s="65"/>
      <c r="M15" s="29"/>
      <c r="N15" s="29"/>
      <c r="O15" s="48">
        <f>D15*100/46</f>
        <v>65.217391304347828</v>
      </c>
      <c r="P15" s="48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17"/>
    </row>
    <row r="16" spans="1:153" s="18" customFormat="1" ht="36" customHeight="1">
      <c r="A16" s="50" t="s">
        <v>10</v>
      </c>
      <c r="B16" s="32" t="s">
        <v>0</v>
      </c>
      <c r="C16" s="25">
        <f>COUNTIF(C$6:EV$6,C$13)</f>
        <v>3</v>
      </c>
      <c r="D16" s="25">
        <f>COUNTIF(C$6:EV$6,D$13)</f>
        <v>0</v>
      </c>
      <c r="E16" s="25">
        <f>COUNTIF(C$6:EV$6,E$13)</f>
        <v>0</v>
      </c>
      <c r="F16" s="25">
        <f>COUNTIF(C$6:EV$6,F$13)</f>
        <v>0</v>
      </c>
      <c r="G16" s="25">
        <f>COUNTIF(C$6:EV$6,G$13)</f>
        <v>0</v>
      </c>
      <c r="H16" s="29"/>
      <c r="I16" s="29"/>
      <c r="J16" s="51">
        <f>C16+D16+E16+F16+G16+C17+D17+E17+F17+G17+C18+D18+E18+F18+G18+C19+D19+E19+F19+G19</f>
        <v>46</v>
      </c>
      <c r="K16" s="51"/>
      <c r="L16" s="51"/>
      <c r="M16" s="29"/>
      <c r="N16" s="29"/>
      <c r="O16" s="48">
        <f>C16*100/46</f>
        <v>6.5217391304347823</v>
      </c>
      <c r="P16" s="48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17"/>
    </row>
    <row r="17" spans="1:49" s="18" customFormat="1" ht="36" customHeight="1">
      <c r="A17" s="50"/>
      <c r="B17" s="32" t="s">
        <v>1</v>
      </c>
      <c r="C17" s="25">
        <f>COUNTIF(C$7:EV$7,C$13)</f>
        <v>0</v>
      </c>
      <c r="D17" s="25">
        <f>COUNTIF(C$7:EV$7,D$13)</f>
        <v>10</v>
      </c>
      <c r="E17" s="25">
        <f>COUNTIF(C$7:EV$7,E$13)</f>
        <v>0</v>
      </c>
      <c r="F17" s="25">
        <f>COUNTIF(C$7:EV$7,F$13)</f>
        <v>0</v>
      </c>
      <c r="G17" s="25">
        <f>COUNTIF(C$7:EV$7,G$13)</f>
        <v>0</v>
      </c>
      <c r="H17" s="29"/>
      <c r="I17" s="29"/>
      <c r="J17" s="51"/>
      <c r="K17" s="51"/>
      <c r="L17" s="51"/>
      <c r="M17" s="29"/>
      <c r="N17" s="29"/>
      <c r="O17" s="48">
        <f>D17*100/46</f>
        <v>21.739130434782609</v>
      </c>
      <c r="P17" s="48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17"/>
    </row>
    <row r="18" spans="1:49" ht="36" customHeight="1">
      <c r="A18" s="50"/>
      <c r="B18" s="32" t="s">
        <v>2</v>
      </c>
      <c r="C18" s="25">
        <f>COUNTIF(C$8:EV$8,C$13)</f>
        <v>0</v>
      </c>
      <c r="D18" s="25">
        <f>COUNTIF(C$8:EV$8,D$13)</f>
        <v>0</v>
      </c>
      <c r="E18" s="25">
        <f>COUNTIF(C$8:EV$8,E$13)</f>
        <v>25</v>
      </c>
      <c r="F18" s="25">
        <f>COUNTIF(C$8:EV$8,F$13)</f>
        <v>0</v>
      </c>
      <c r="G18" s="25">
        <f>COUNTIF(C$8:EV$8,G$13)</f>
        <v>0</v>
      </c>
      <c r="H18" s="29"/>
      <c r="I18" s="29"/>
      <c r="J18" s="51"/>
      <c r="K18" s="51"/>
      <c r="L18" s="51"/>
      <c r="M18" s="29"/>
      <c r="N18" s="29"/>
      <c r="O18" s="48">
        <f>E18*100/46</f>
        <v>54.347826086956523</v>
      </c>
      <c r="P18" s="48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49" ht="36" customHeight="1">
      <c r="A19" s="50"/>
      <c r="B19" s="32" t="s">
        <v>6</v>
      </c>
      <c r="C19" s="25">
        <f>COUNTIF(C$9:EV$9,C$13)</f>
        <v>0</v>
      </c>
      <c r="D19" s="25">
        <f>COUNTIF(C$9:EV$9,D$13)</f>
        <v>0</v>
      </c>
      <c r="E19" s="25">
        <f>COUNTIF(C$9:EV$9,E$13)</f>
        <v>0</v>
      </c>
      <c r="F19" s="25">
        <f>COUNTIF(C$9:EV$9,F$13)</f>
        <v>8</v>
      </c>
      <c r="G19" s="25">
        <f>COUNTIF(C$9:EV$9,G$13)</f>
        <v>0</v>
      </c>
      <c r="H19" s="29"/>
      <c r="I19" s="29"/>
      <c r="J19" s="51"/>
      <c r="K19" s="51"/>
      <c r="L19" s="51"/>
      <c r="M19" s="29"/>
      <c r="N19" s="29"/>
      <c r="O19" s="48">
        <f>F19*100/46</f>
        <v>17.391304347826086</v>
      </c>
      <c r="P19" s="48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9" ht="33" customHeight="1">
      <c r="A20" s="50"/>
      <c r="B20" s="32" t="s">
        <v>27</v>
      </c>
      <c r="C20" s="25">
        <f>COUNTIF(C$9:EV$9,C$13)</f>
        <v>0</v>
      </c>
      <c r="D20" s="25">
        <f>COUNTIF(C$9:EV$9,D$13)</f>
        <v>0</v>
      </c>
      <c r="E20" s="25">
        <f>COUNTIF(C$9:EV$9,E$13)</f>
        <v>0</v>
      </c>
      <c r="F20" s="25">
        <f>COUNTIF(D$10:EW$10,F$13)</f>
        <v>0</v>
      </c>
      <c r="G20" s="25">
        <f>COUNTIF(C$9:EV$9,G$13)</f>
        <v>0</v>
      </c>
      <c r="H20" s="29"/>
      <c r="I20" s="29"/>
      <c r="J20" s="51"/>
      <c r="K20" s="51"/>
      <c r="L20" s="51"/>
      <c r="M20" s="29"/>
      <c r="N20" s="29"/>
      <c r="O20" s="48">
        <f>F20*100/46</f>
        <v>0</v>
      </c>
      <c r="P20" s="4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</sheetData>
  <mergeCells count="19">
    <mergeCell ref="C12:G12"/>
    <mergeCell ref="J14:L15"/>
    <mergeCell ref="A6:A10"/>
    <mergeCell ref="A1:AV1"/>
    <mergeCell ref="O20:P20"/>
    <mergeCell ref="O18:P18"/>
    <mergeCell ref="O19:P19"/>
    <mergeCell ref="O13:P13"/>
    <mergeCell ref="O14:P14"/>
    <mergeCell ref="O15:P15"/>
    <mergeCell ref="O16:P16"/>
    <mergeCell ref="O17:P17"/>
    <mergeCell ref="A16:A20"/>
    <mergeCell ref="J16:L20"/>
    <mergeCell ref="A14:A15"/>
    <mergeCell ref="J13:L13"/>
    <mergeCell ref="A2:B2"/>
    <mergeCell ref="A3:B3"/>
    <mergeCell ref="A4:A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W16"/>
  <sheetViews>
    <sheetView zoomScale="50" zoomScaleNormal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1" sqref="O11:P11"/>
    </sheetView>
  </sheetViews>
  <sheetFormatPr defaultColWidth="7.42578125" defaultRowHeight="17.25"/>
  <cols>
    <col min="1" max="1" width="24.28515625" style="1" customWidth="1"/>
    <col min="2" max="2" width="81.42578125" style="7" customWidth="1"/>
    <col min="3" max="13" width="7.7109375" style="5" bestFit="1" customWidth="1"/>
    <col min="14" max="14" width="7.42578125" style="5" customWidth="1"/>
    <col min="15" max="18" width="7.7109375" style="5" bestFit="1" customWidth="1"/>
    <col min="19" max="19" width="8.5703125" style="5" bestFit="1" customWidth="1"/>
    <col min="20" max="48" width="7.7109375" style="5" bestFit="1" customWidth="1"/>
    <col min="49" max="49" width="7.42578125" style="5"/>
    <col min="50" max="16384" width="7.42578125" style="1"/>
  </cols>
  <sheetData>
    <row r="1" spans="1:153" s="3" customFormat="1" ht="38.25" customHeight="1" thickBot="1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"/>
    </row>
    <row r="2" spans="1:153" s="2" customFormat="1" ht="38.25" customHeight="1" thickBot="1">
      <c r="A2" s="82" t="s">
        <v>28</v>
      </c>
      <c r="B2" s="83"/>
      <c r="C2" s="13"/>
      <c r="D2" s="13"/>
      <c r="E2" s="13"/>
      <c r="F2" s="13"/>
      <c r="G2" s="13"/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8">
        <v>47</v>
      </c>
      <c r="AX2" s="8">
        <v>48</v>
      </c>
      <c r="AY2" s="8">
        <v>49</v>
      </c>
      <c r="AZ2" s="8">
        <v>50</v>
      </c>
      <c r="BA2" s="8">
        <v>51</v>
      </c>
      <c r="BB2" s="8">
        <v>52</v>
      </c>
      <c r="BC2" s="8">
        <v>53</v>
      </c>
      <c r="BD2" s="8">
        <v>54</v>
      </c>
      <c r="BE2" s="8">
        <v>55</v>
      </c>
      <c r="BF2" s="8">
        <v>56</v>
      </c>
      <c r="BG2" s="8">
        <v>57</v>
      </c>
      <c r="BH2" s="8">
        <v>58</v>
      </c>
      <c r="BI2" s="8">
        <v>59</v>
      </c>
      <c r="BJ2" s="8">
        <v>60</v>
      </c>
      <c r="BK2" s="8">
        <v>61</v>
      </c>
      <c r="BL2" s="8">
        <v>62</v>
      </c>
      <c r="BM2" s="8">
        <v>63</v>
      </c>
      <c r="BN2" s="8">
        <v>64</v>
      </c>
      <c r="BO2" s="8">
        <v>65</v>
      </c>
      <c r="BP2" s="8">
        <v>66</v>
      </c>
      <c r="BQ2" s="8">
        <v>67</v>
      </c>
      <c r="BR2" s="8">
        <v>68</v>
      </c>
      <c r="BS2" s="8">
        <v>69</v>
      </c>
      <c r="BT2" s="8">
        <v>70</v>
      </c>
      <c r="BU2" s="8">
        <v>71</v>
      </c>
      <c r="BV2" s="8">
        <v>72</v>
      </c>
      <c r="BW2" s="8">
        <v>73</v>
      </c>
      <c r="BX2" s="8">
        <v>74</v>
      </c>
      <c r="BY2" s="8">
        <v>75</v>
      </c>
      <c r="BZ2" s="8">
        <v>76</v>
      </c>
      <c r="CA2" s="8">
        <v>77</v>
      </c>
      <c r="CB2" s="8">
        <v>78</v>
      </c>
      <c r="CC2" s="8">
        <v>79</v>
      </c>
      <c r="CD2" s="8">
        <v>80</v>
      </c>
      <c r="CE2" s="8">
        <v>81</v>
      </c>
      <c r="CF2" s="8">
        <v>82</v>
      </c>
      <c r="CG2" s="8">
        <v>83</v>
      </c>
      <c r="CH2" s="8">
        <v>84</v>
      </c>
      <c r="CI2" s="8">
        <v>85</v>
      </c>
      <c r="CJ2" s="8">
        <v>86</v>
      </c>
      <c r="CK2" s="8">
        <v>87</v>
      </c>
      <c r="CL2" s="8">
        <v>88</v>
      </c>
      <c r="CM2" s="8">
        <v>89</v>
      </c>
      <c r="CN2" s="8">
        <v>90</v>
      </c>
      <c r="CO2" s="8">
        <v>91</v>
      </c>
      <c r="CP2" s="8">
        <v>92</v>
      </c>
      <c r="CQ2" s="8">
        <v>93</v>
      </c>
      <c r="CR2" s="8">
        <v>94</v>
      </c>
      <c r="CS2" s="8">
        <v>95</v>
      </c>
      <c r="CT2" s="8">
        <v>96</v>
      </c>
      <c r="CU2" s="8">
        <v>97</v>
      </c>
      <c r="CV2" s="8">
        <v>98</v>
      </c>
      <c r="CW2" s="8">
        <v>99</v>
      </c>
      <c r="CX2" s="8">
        <v>100</v>
      </c>
      <c r="CY2" s="8">
        <v>101</v>
      </c>
      <c r="CZ2" s="8">
        <v>102</v>
      </c>
      <c r="DA2" s="8">
        <v>103</v>
      </c>
      <c r="DB2" s="8">
        <v>104</v>
      </c>
      <c r="DC2" s="8">
        <v>105</v>
      </c>
      <c r="DD2" s="8">
        <v>106</v>
      </c>
      <c r="DE2" s="8">
        <v>107</v>
      </c>
      <c r="DF2" s="8">
        <v>108</v>
      </c>
      <c r="DG2" s="8">
        <v>109</v>
      </c>
      <c r="DH2" s="8">
        <v>110</v>
      </c>
      <c r="DI2" s="8">
        <v>111</v>
      </c>
      <c r="DJ2" s="8">
        <v>112</v>
      </c>
      <c r="DK2" s="8">
        <v>113</v>
      </c>
      <c r="DL2" s="8">
        <v>114</v>
      </c>
      <c r="DM2" s="8">
        <v>115</v>
      </c>
      <c r="DN2" s="8">
        <v>116</v>
      </c>
      <c r="DO2" s="8">
        <v>117</v>
      </c>
      <c r="DP2" s="8">
        <v>118</v>
      </c>
      <c r="DQ2" s="8">
        <v>119</v>
      </c>
      <c r="DR2" s="8">
        <v>120</v>
      </c>
      <c r="DS2" s="8">
        <v>121</v>
      </c>
      <c r="DT2" s="8">
        <v>122</v>
      </c>
      <c r="DU2" s="8">
        <v>123</v>
      </c>
      <c r="DV2" s="8">
        <v>124</v>
      </c>
      <c r="DW2" s="8">
        <v>125</v>
      </c>
      <c r="DX2" s="8">
        <v>126</v>
      </c>
      <c r="DY2" s="8">
        <v>127</v>
      </c>
      <c r="DZ2" s="8">
        <v>128</v>
      </c>
      <c r="EA2" s="8">
        <v>129</v>
      </c>
      <c r="EB2" s="8">
        <v>130</v>
      </c>
      <c r="EC2" s="8">
        <v>131</v>
      </c>
      <c r="ED2" s="8">
        <v>132</v>
      </c>
      <c r="EE2" s="8">
        <v>133</v>
      </c>
      <c r="EF2" s="8">
        <v>134</v>
      </c>
      <c r="EG2" s="8">
        <v>135</v>
      </c>
      <c r="EH2" s="8">
        <v>136</v>
      </c>
      <c r="EI2" s="8">
        <v>137</v>
      </c>
      <c r="EJ2" s="8">
        <v>138</v>
      </c>
      <c r="EK2" s="8">
        <v>139</v>
      </c>
      <c r="EL2" s="8">
        <v>140</v>
      </c>
      <c r="EM2" s="8">
        <v>141</v>
      </c>
      <c r="EN2" s="8">
        <v>142</v>
      </c>
      <c r="EO2" s="8">
        <v>143</v>
      </c>
      <c r="EP2" s="8">
        <v>144</v>
      </c>
      <c r="EQ2" s="8">
        <v>145</v>
      </c>
      <c r="ER2" s="8">
        <v>146</v>
      </c>
      <c r="ES2" s="8">
        <v>147</v>
      </c>
      <c r="ET2" s="8">
        <v>148</v>
      </c>
      <c r="EU2" s="8">
        <v>149</v>
      </c>
      <c r="EV2" s="8">
        <v>150</v>
      </c>
      <c r="EW2" s="10"/>
    </row>
    <row r="3" spans="1:153" s="18" customFormat="1" ht="75.75" customHeight="1">
      <c r="A3" s="84" t="s">
        <v>3</v>
      </c>
      <c r="B3" s="85"/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3">
        <v>6</v>
      </c>
      <c r="I3" s="33">
        <v>7</v>
      </c>
      <c r="J3" s="33">
        <v>8</v>
      </c>
      <c r="K3" s="33">
        <v>9</v>
      </c>
      <c r="L3" s="33">
        <v>10</v>
      </c>
      <c r="M3" s="33">
        <v>11</v>
      </c>
      <c r="N3" s="33">
        <v>12</v>
      </c>
      <c r="O3" s="33">
        <v>13</v>
      </c>
      <c r="P3" s="33">
        <v>14</v>
      </c>
      <c r="Q3" s="33">
        <v>15</v>
      </c>
      <c r="R3" s="33">
        <v>16</v>
      </c>
      <c r="S3" s="33">
        <v>17</v>
      </c>
      <c r="T3" s="33">
        <v>18</v>
      </c>
      <c r="U3" s="33">
        <v>19</v>
      </c>
      <c r="V3" s="33">
        <v>20</v>
      </c>
      <c r="W3" s="33">
        <v>21</v>
      </c>
      <c r="X3" s="33">
        <v>22</v>
      </c>
      <c r="Y3" s="33">
        <v>23</v>
      </c>
      <c r="Z3" s="33">
        <v>24</v>
      </c>
      <c r="AA3" s="33">
        <v>25</v>
      </c>
      <c r="AB3" s="33">
        <v>26</v>
      </c>
      <c r="AC3" s="33">
        <v>27</v>
      </c>
      <c r="AD3" s="33">
        <v>28</v>
      </c>
      <c r="AE3" s="33">
        <v>29</v>
      </c>
      <c r="AF3" s="33">
        <v>30</v>
      </c>
      <c r="AG3" s="33">
        <v>31</v>
      </c>
      <c r="AH3" s="33">
        <v>32</v>
      </c>
      <c r="AI3" s="33">
        <v>33</v>
      </c>
      <c r="AJ3" s="33">
        <v>34</v>
      </c>
      <c r="AK3" s="33">
        <v>35</v>
      </c>
      <c r="AL3" s="33">
        <v>36</v>
      </c>
      <c r="AM3" s="33">
        <v>37</v>
      </c>
      <c r="AN3" s="33">
        <v>38</v>
      </c>
      <c r="AO3" s="33">
        <v>39</v>
      </c>
      <c r="AP3" s="33">
        <v>40</v>
      </c>
      <c r="AQ3" s="33">
        <v>41</v>
      </c>
      <c r="AR3" s="33">
        <v>42</v>
      </c>
      <c r="AS3" s="33">
        <v>43</v>
      </c>
      <c r="AT3" s="33">
        <v>44</v>
      </c>
      <c r="AU3" s="33">
        <v>45</v>
      </c>
      <c r="AV3" s="33">
        <v>46</v>
      </c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</row>
    <row r="4" spans="1:153" s="2" customFormat="1" ht="75.75" customHeight="1">
      <c r="A4" s="50" t="s">
        <v>29</v>
      </c>
      <c r="B4" s="26" t="s">
        <v>22</v>
      </c>
      <c r="C4" s="33">
        <v>5</v>
      </c>
      <c r="D4" s="33">
        <v>5</v>
      </c>
      <c r="E4" s="33">
        <v>4</v>
      </c>
      <c r="F4" s="33">
        <v>5</v>
      </c>
      <c r="G4" s="33">
        <v>5</v>
      </c>
      <c r="H4" s="38">
        <v>4</v>
      </c>
      <c r="I4" s="38">
        <v>5</v>
      </c>
      <c r="J4" s="38">
        <v>5</v>
      </c>
      <c r="K4" s="38">
        <v>5</v>
      </c>
      <c r="L4" s="38">
        <v>5</v>
      </c>
      <c r="M4" s="38">
        <v>4</v>
      </c>
      <c r="N4" s="38">
        <v>4</v>
      </c>
      <c r="O4" s="38">
        <v>5</v>
      </c>
      <c r="P4" s="38">
        <v>5</v>
      </c>
      <c r="Q4" s="38">
        <v>4</v>
      </c>
      <c r="R4" s="38">
        <v>5</v>
      </c>
      <c r="S4" s="38">
        <v>5</v>
      </c>
      <c r="T4" s="38">
        <v>5</v>
      </c>
      <c r="U4" s="38">
        <v>5</v>
      </c>
      <c r="V4" s="38">
        <v>5</v>
      </c>
      <c r="W4" s="38">
        <v>4</v>
      </c>
      <c r="X4" s="38">
        <v>4</v>
      </c>
      <c r="Y4" s="38">
        <v>5</v>
      </c>
      <c r="Z4" s="38">
        <v>5</v>
      </c>
      <c r="AA4" s="38">
        <v>5</v>
      </c>
      <c r="AB4" s="38">
        <v>4</v>
      </c>
      <c r="AC4" s="38">
        <v>5</v>
      </c>
      <c r="AD4" s="38">
        <v>4</v>
      </c>
      <c r="AE4" s="38">
        <v>5</v>
      </c>
      <c r="AF4" s="38">
        <v>5</v>
      </c>
      <c r="AG4" s="38">
        <v>5</v>
      </c>
      <c r="AH4" s="38">
        <v>5</v>
      </c>
      <c r="AI4" s="38">
        <v>5</v>
      </c>
      <c r="AJ4" s="38">
        <v>4</v>
      </c>
      <c r="AK4" s="38">
        <v>5</v>
      </c>
      <c r="AL4" s="38">
        <v>5</v>
      </c>
      <c r="AM4" s="38">
        <v>5</v>
      </c>
      <c r="AN4" s="38">
        <v>5</v>
      </c>
      <c r="AO4" s="38">
        <v>5</v>
      </c>
      <c r="AP4" s="38">
        <v>4</v>
      </c>
      <c r="AQ4" s="38">
        <v>5</v>
      </c>
      <c r="AR4" s="38">
        <v>4</v>
      </c>
      <c r="AS4" s="38">
        <v>4</v>
      </c>
      <c r="AT4" s="38">
        <v>5</v>
      </c>
      <c r="AU4" s="38">
        <v>4</v>
      </c>
      <c r="AV4" s="38">
        <v>4</v>
      </c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</row>
    <row r="5" spans="1:153" s="2" customFormat="1" ht="75.75" customHeight="1">
      <c r="A5" s="50"/>
      <c r="B5" s="26" t="s">
        <v>23</v>
      </c>
      <c r="C5" s="33">
        <v>5</v>
      </c>
      <c r="D5" s="33">
        <v>5</v>
      </c>
      <c r="E5" s="33">
        <v>4</v>
      </c>
      <c r="F5" s="33">
        <v>4</v>
      </c>
      <c r="G5" s="33">
        <v>5</v>
      </c>
      <c r="H5" s="38">
        <v>4</v>
      </c>
      <c r="I5" s="38">
        <v>4</v>
      </c>
      <c r="J5" s="38">
        <v>5</v>
      </c>
      <c r="K5" s="38">
        <v>4</v>
      </c>
      <c r="L5" s="38">
        <v>5</v>
      </c>
      <c r="M5" s="38">
        <v>4</v>
      </c>
      <c r="N5" s="38">
        <v>4</v>
      </c>
      <c r="O5" s="38">
        <v>4</v>
      </c>
      <c r="P5" s="38">
        <v>5</v>
      </c>
      <c r="Q5" s="38">
        <v>4</v>
      </c>
      <c r="R5" s="38">
        <v>4</v>
      </c>
      <c r="S5" s="38">
        <v>5</v>
      </c>
      <c r="T5" s="38">
        <v>4</v>
      </c>
      <c r="U5" s="38">
        <v>5</v>
      </c>
      <c r="V5" s="38">
        <v>5</v>
      </c>
      <c r="W5" s="38">
        <v>4</v>
      </c>
      <c r="X5" s="38">
        <v>4</v>
      </c>
      <c r="Y5" s="38">
        <v>4</v>
      </c>
      <c r="Z5" s="38">
        <v>5</v>
      </c>
      <c r="AA5" s="38">
        <v>4</v>
      </c>
      <c r="AB5" s="38">
        <v>4</v>
      </c>
      <c r="AC5" s="38">
        <v>5</v>
      </c>
      <c r="AD5" s="38">
        <v>4</v>
      </c>
      <c r="AE5" s="38">
        <v>5</v>
      </c>
      <c r="AF5" s="38">
        <v>5</v>
      </c>
      <c r="AG5" s="38">
        <v>5</v>
      </c>
      <c r="AH5" s="38">
        <v>4</v>
      </c>
      <c r="AI5" s="38">
        <v>5</v>
      </c>
      <c r="AJ5" s="38">
        <v>4</v>
      </c>
      <c r="AK5" s="38">
        <v>5</v>
      </c>
      <c r="AL5" s="38">
        <v>5</v>
      </c>
      <c r="AM5" s="38">
        <v>4</v>
      </c>
      <c r="AN5" s="38">
        <v>5</v>
      </c>
      <c r="AO5" s="38">
        <v>5</v>
      </c>
      <c r="AP5" s="38">
        <v>4</v>
      </c>
      <c r="AQ5" s="38">
        <v>5</v>
      </c>
      <c r="AR5" s="38">
        <v>4</v>
      </c>
      <c r="AS5" s="38">
        <v>4</v>
      </c>
      <c r="AT5" s="38">
        <v>5</v>
      </c>
      <c r="AU5" s="38">
        <v>4</v>
      </c>
      <c r="AV5" s="38">
        <v>4</v>
      </c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</row>
    <row r="6" spans="1:153" s="2" customFormat="1" ht="75.75" customHeight="1">
      <c r="A6" s="50"/>
      <c r="B6" s="26" t="s">
        <v>24</v>
      </c>
      <c r="C6" s="33">
        <v>5</v>
      </c>
      <c r="D6" s="33">
        <v>5</v>
      </c>
      <c r="E6" s="33">
        <v>4</v>
      </c>
      <c r="F6" s="33">
        <v>4</v>
      </c>
      <c r="G6" s="33">
        <v>5</v>
      </c>
      <c r="H6" s="38">
        <v>5</v>
      </c>
      <c r="I6" s="38">
        <v>5</v>
      </c>
      <c r="J6" s="38">
        <v>5</v>
      </c>
      <c r="K6" s="38">
        <v>5</v>
      </c>
      <c r="L6" s="38">
        <v>5</v>
      </c>
      <c r="M6" s="38">
        <v>4</v>
      </c>
      <c r="N6" s="38">
        <v>4</v>
      </c>
      <c r="O6" s="38">
        <v>4</v>
      </c>
      <c r="P6" s="38">
        <v>5</v>
      </c>
      <c r="Q6" s="38">
        <v>4</v>
      </c>
      <c r="R6" s="38">
        <v>4</v>
      </c>
      <c r="S6" s="38">
        <v>5</v>
      </c>
      <c r="T6" s="38">
        <v>4</v>
      </c>
      <c r="U6" s="38">
        <v>5</v>
      </c>
      <c r="V6" s="38">
        <v>5</v>
      </c>
      <c r="W6" s="38">
        <v>4</v>
      </c>
      <c r="X6" s="38">
        <v>4</v>
      </c>
      <c r="Y6" s="38">
        <v>5</v>
      </c>
      <c r="Z6" s="38">
        <v>5</v>
      </c>
      <c r="AA6" s="38">
        <v>4</v>
      </c>
      <c r="AB6" s="38">
        <v>4</v>
      </c>
      <c r="AC6" s="38">
        <v>5</v>
      </c>
      <c r="AD6" s="38">
        <v>4</v>
      </c>
      <c r="AE6" s="38">
        <v>5</v>
      </c>
      <c r="AF6" s="38">
        <v>5</v>
      </c>
      <c r="AG6" s="38">
        <v>5</v>
      </c>
      <c r="AH6" s="38">
        <v>4</v>
      </c>
      <c r="AI6" s="38">
        <v>5</v>
      </c>
      <c r="AJ6" s="38">
        <v>4</v>
      </c>
      <c r="AK6" s="38">
        <v>5</v>
      </c>
      <c r="AL6" s="38">
        <v>5</v>
      </c>
      <c r="AM6" s="38">
        <v>5</v>
      </c>
      <c r="AN6" s="38">
        <v>5</v>
      </c>
      <c r="AO6" s="38">
        <v>5</v>
      </c>
      <c r="AP6" s="38">
        <v>4</v>
      </c>
      <c r="AQ6" s="38">
        <v>5</v>
      </c>
      <c r="AR6" s="38">
        <v>4</v>
      </c>
      <c r="AS6" s="38">
        <v>4</v>
      </c>
      <c r="AT6" s="38">
        <v>5</v>
      </c>
      <c r="AU6" s="38">
        <v>4</v>
      </c>
      <c r="AV6" s="38">
        <v>4</v>
      </c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</row>
    <row r="7" spans="1:153" s="2" customFormat="1" ht="75.75" customHeight="1">
      <c r="A7" s="50"/>
      <c r="B7" s="26" t="s">
        <v>25</v>
      </c>
      <c r="C7" s="33">
        <v>5</v>
      </c>
      <c r="D7" s="33">
        <v>5</v>
      </c>
      <c r="E7" s="33">
        <v>4</v>
      </c>
      <c r="F7" s="33">
        <v>5</v>
      </c>
      <c r="G7" s="33">
        <v>5</v>
      </c>
      <c r="H7" s="38">
        <v>5</v>
      </c>
      <c r="I7" s="38">
        <v>5</v>
      </c>
      <c r="J7" s="38">
        <v>5</v>
      </c>
      <c r="K7" s="38">
        <v>5</v>
      </c>
      <c r="L7" s="38">
        <v>5</v>
      </c>
      <c r="M7" s="38">
        <v>4</v>
      </c>
      <c r="N7" s="38">
        <v>4</v>
      </c>
      <c r="O7" s="38">
        <v>5</v>
      </c>
      <c r="P7" s="38">
        <v>5</v>
      </c>
      <c r="Q7" s="38">
        <v>4</v>
      </c>
      <c r="R7" s="38">
        <v>5</v>
      </c>
      <c r="S7" s="38">
        <v>5</v>
      </c>
      <c r="T7" s="38">
        <v>5</v>
      </c>
      <c r="U7" s="38">
        <v>5</v>
      </c>
      <c r="V7" s="38">
        <v>5</v>
      </c>
      <c r="W7" s="38">
        <v>4</v>
      </c>
      <c r="X7" s="38">
        <v>4</v>
      </c>
      <c r="Y7" s="38">
        <v>5</v>
      </c>
      <c r="Z7" s="38">
        <v>5</v>
      </c>
      <c r="AA7" s="38">
        <v>5</v>
      </c>
      <c r="AB7" s="38">
        <v>4</v>
      </c>
      <c r="AC7" s="38">
        <v>5</v>
      </c>
      <c r="AD7" s="38">
        <v>4</v>
      </c>
      <c r="AE7" s="38">
        <v>5</v>
      </c>
      <c r="AF7" s="38">
        <v>5</v>
      </c>
      <c r="AG7" s="38">
        <v>5</v>
      </c>
      <c r="AH7" s="38">
        <v>5</v>
      </c>
      <c r="AI7" s="38">
        <v>5</v>
      </c>
      <c r="AJ7" s="38">
        <v>4</v>
      </c>
      <c r="AK7" s="38">
        <v>5</v>
      </c>
      <c r="AL7" s="38">
        <v>5</v>
      </c>
      <c r="AM7" s="38">
        <v>5</v>
      </c>
      <c r="AN7" s="38">
        <v>5</v>
      </c>
      <c r="AO7" s="38">
        <v>5</v>
      </c>
      <c r="AP7" s="38">
        <v>4</v>
      </c>
      <c r="AQ7" s="38">
        <v>5</v>
      </c>
      <c r="AR7" s="38">
        <v>4</v>
      </c>
      <c r="AS7" s="38">
        <v>4</v>
      </c>
      <c r="AT7" s="38">
        <v>5</v>
      </c>
      <c r="AU7" s="38">
        <v>4</v>
      </c>
      <c r="AV7" s="38">
        <v>4</v>
      </c>
      <c r="AW7" s="10"/>
    </row>
    <row r="8" spans="1:153" s="2" customFormat="1" ht="53.25" customHeight="1">
      <c r="A8" s="27"/>
      <c r="B8" s="28"/>
      <c r="C8" s="29"/>
      <c r="D8" s="29"/>
      <c r="E8" s="29"/>
      <c r="F8" s="29"/>
      <c r="G8" s="2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10"/>
    </row>
    <row r="9" spans="1:153" s="2" customFormat="1" ht="53.25" customHeight="1">
      <c r="A9" s="27"/>
      <c r="B9" s="28" t="s">
        <v>7</v>
      </c>
      <c r="C9" s="79" t="s">
        <v>4</v>
      </c>
      <c r="D9" s="80"/>
      <c r="E9" s="80"/>
      <c r="F9" s="80"/>
      <c r="G9" s="81"/>
      <c r="H9" s="39"/>
      <c r="I9" s="39"/>
      <c r="J9" s="39"/>
      <c r="K9" s="39"/>
      <c r="L9" s="39"/>
      <c r="M9" s="39"/>
      <c r="N9" s="39"/>
      <c r="O9" s="39"/>
      <c r="P9" s="39"/>
      <c r="Q9" s="69" t="s">
        <v>21</v>
      </c>
      <c r="R9" s="70" t="s">
        <v>20</v>
      </c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10"/>
    </row>
    <row r="10" spans="1:153" s="2" customFormat="1" ht="75.75" customHeight="1">
      <c r="A10" s="27"/>
      <c r="B10" s="28"/>
      <c r="C10" s="40">
        <v>1</v>
      </c>
      <c r="D10" s="40">
        <v>2</v>
      </c>
      <c r="E10" s="40">
        <v>3</v>
      </c>
      <c r="F10" s="40">
        <v>4</v>
      </c>
      <c r="G10" s="40">
        <v>5</v>
      </c>
      <c r="H10" s="39"/>
      <c r="I10" s="39"/>
      <c r="J10" s="74" t="s">
        <v>5</v>
      </c>
      <c r="K10" s="74"/>
      <c r="L10" s="41"/>
      <c r="M10" s="74" t="s">
        <v>19</v>
      </c>
      <c r="N10" s="74"/>
      <c r="O10" s="74" t="s">
        <v>18</v>
      </c>
      <c r="P10" s="75"/>
      <c r="Q10" s="69"/>
      <c r="R10" s="70"/>
      <c r="S10" s="46" t="s">
        <v>18</v>
      </c>
      <c r="T10" s="42"/>
      <c r="U10" s="43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10"/>
    </row>
    <row r="11" spans="1:153" s="2" customFormat="1" ht="75.75" customHeight="1">
      <c r="A11" s="50" t="s">
        <v>29</v>
      </c>
      <c r="B11" s="26" t="s">
        <v>22</v>
      </c>
      <c r="C11" s="33">
        <f>COUNTIF(C$3:EV$3,C$10)</f>
        <v>1</v>
      </c>
      <c r="D11" s="33">
        <f>COUNTIF(C$3:EV$3,D$10)</f>
        <v>1</v>
      </c>
      <c r="E11" s="33">
        <f>COUNTIF(C$3:EV$3,E$10)</f>
        <v>1</v>
      </c>
      <c r="F11" s="33">
        <f>COUNTIF(C$3:EV$3,F$10)</f>
        <v>1</v>
      </c>
      <c r="G11" s="33">
        <f>COUNTIF(C$3:EV$3,G$10)</f>
        <v>1</v>
      </c>
      <c r="H11" s="39"/>
      <c r="I11" s="39"/>
      <c r="J11" s="77">
        <f>C11+D11+E11+F11+G11</f>
        <v>5</v>
      </c>
      <c r="K11" s="77"/>
      <c r="L11" s="39"/>
      <c r="M11" s="78">
        <f>((C11*1)+(D11*2)+(E11*3)+(F11*4)+(G11*5))/46</f>
        <v>0.32608695652173914</v>
      </c>
      <c r="N11" s="78"/>
      <c r="O11" s="76">
        <f>(C4+D4+E4+F4+G4+H4+I4+J4+K4+L4+M4+N4+O4+P4+Q4+R4+S4+T4+U4+V4+W4+X4+Y4+Z4+AA4+AB4+AC4+AD4+AE4+AF4+AG4+AH4+AI4+AJ4+AK4+AL4+AM4+AN4+AO4+AP4+AQ4+AR4+AS4+AT4+AU4+AV4)*100/230</f>
        <v>93.478260869565219</v>
      </c>
      <c r="P11" s="76"/>
      <c r="Q11" s="44">
        <f>C4+D4+E4+F4+G4+H4+I4+J4+K4+L4+M4+N4+O4+P4+Q4+R4+S4+T4+U4+V4+W4+X4+Y4+Z4+AA4+AB4+AC4+AD4+AE4+AF4+AG4+AH4+AI4+AJ4+AK4+AL4+AM4+AN4+AO4+AP4+AQ4+AR4+AS4+AT4+AU4+AV4</f>
        <v>215</v>
      </c>
      <c r="R11" s="71">
        <f>(Q11+Q12+Q13+Q14)</f>
        <v>846</v>
      </c>
      <c r="S11" s="66">
        <f>R11*100/920</f>
        <v>91.956521739130437</v>
      </c>
      <c r="T11" s="45"/>
      <c r="U11" s="43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10"/>
    </row>
    <row r="12" spans="1:153" s="2" customFormat="1" ht="75.75" customHeight="1">
      <c r="A12" s="50"/>
      <c r="B12" s="26" t="s">
        <v>23</v>
      </c>
      <c r="C12" s="33">
        <f>COUNTIF(C$4:EV$4,C$10)</f>
        <v>0</v>
      </c>
      <c r="D12" s="33">
        <f>COUNTIF(C$4:EV$4,D$10)</f>
        <v>0</v>
      </c>
      <c r="E12" s="33">
        <f>COUNTIF(C$4:EV$4,E$10)</f>
        <v>0</v>
      </c>
      <c r="F12" s="33">
        <f>COUNTIF(C$4:EV$4,F$10)</f>
        <v>15</v>
      </c>
      <c r="G12" s="33">
        <f>COUNTIF(C$4:EV$4,G$10)</f>
        <v>31</v>
      </c>
      <c r="H12" s="39"/>
      <c r="I12" s="39"/>
      <c r="J12" s="77">
        <f>C12+D12+E12+F12+G12</f>
        <v>46</v>
      </c>
      <c r="K12" s="77"/>
      <c r="L12" s="39"/>
      <c r="M12" s="78">
        <f>((C12*1)+(D12*2)+(E12*3)+(F12*4)+(G12*5))/46</f>
        <v>4.6739130434782608</v>
      </c>
      <c r="N12" s="78"/>
      <c r="O12" s="76">
        <f>(C5+D5+E5+F5+G5+H5+I5+J5+K5+L5+M5+N5+O5+P5+Q5+R5+S5+T5+U5+V5+W5+X5+Y5+Z5+AA5+AB5+AC5+AD5+AE5+AF5+AG5+AH5+AI5+AJ5+AK5+AL5+AM5+AN5+AO5+AP5+AQ5+AR5+AS5+AT5+AU5+AV5)*100/230</f>
        <v>89.130434782608702</v>
      </c>
      <c r="P12" s="76"/>
      <c r="Q12" s="44">
        <f>C5+D5+E5+F5+G5+H5+I5+J5+K5+L5+M5+N5+O5+P5+Q5+R5+S5+T5+U5+V5+W5+X5+Y5+Z5+AA5+AB5+AC5+AD5+AE5+AF5+AG5+AH5+AI5+AJ5+AK5+AL5+AM5+AN5+AO5+AP5+AQ5+AR5+AS5+AT5+AU5+AV5</f>
        <v>205</v>
      </c>
      <c r="R12" s="72"/>
      <c r="S12" s="67"/>
      <c r="T12" s="45"/>
      <c r="U12" s="43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10"/>
    </row>
    <row r="13" spans="1:153" s="2" customFormat="1" ht="75.75" customHeight="1">
      <c r="A13" s="50"/>
      <c r="B13" s="26" t="s">
        <v>24</v>
      </c>
      <c r="C13" s="33">
        <f>COUNTIF(C$5:EV$5,C$10)</f>
        <v>0</v>
      </c>
      <c r="D13" s="33">
        <f>COUNTIF(C$5:EV$5,D$10)</f>
        <v>0</v>
      </c>
      <c r="E13" s="33">
        <f>COUNTIF(C$5:EV$5,E$10)</f>
        <v>0</v>
      </c>
      <c r="F13" s="33">
        <f>COUNTIF(C$5:EV$5,F$10)</f>
        <v>25</v>
      </c>
      <c r="G13" s="33">
        <f>COUNTIF(C$5:EV$5,G$10)</f>
        <v>21</v>
      </c>
      <c r="H13" s="39"/>
      <c r="I13" s="39"/>
      <c r="J13" s="77">
        <f>SUM(C13:G13)</f>
        <v>46</v>
      </c>
      <c r="K13" s="77"/>
      <c r="L13" s="39"/>
      <c r="M13" s="78">
        <f>((C13*1)+(D13*2)+(E13*3)+(F13*4)+(G13*5))/46</f>
        <v>4.4565217391304346</v>
      </c>
      <c r="N13" s="78"/>
      <c r="O13" s="76">
        <f>(C6+D6+E6+F6+G6+H6+I6+J6+K6+L6+M6+N6+O6+P6+Q6+R6+S6+T6+U6+V6+W6+X6+Y6+Z6+AA6+AB6+AC6+AD6+AE6+AF6+AG6+AH6+AI6+AJ6+AK6+AL6+AM6+AN6+AO6+AP6+AQ6+AR6+AS6+AT6+AU6+AV6)*100/230</f>
        <v>91.304347826086953</v>
      </c>
      <c r="P13" s="76"/>
      <c r="Q13" s="44">
        <f>C6+D6+E6+F6+G6+H6+I6+J6+K6+L6+M6+N6+O6+P6+Q6+R6+S6+T6+U6+V6+W6+X6+Y6+Z6+AA6+AB6+AC6+AD6+AE6+AF6+AG6+AH6+AI6+AJ6+AK6+AL6+AM6+AN6+AO6+AP6+AQ6+AR6+AS6+AT6+AU6+AV6</f>
        <v>210</v>
      </c>
      <c r="R13" s="72"/>
      <c r="S13" s="67"/>
      <c r="T13" s="45"/>
      <c r="U13" s="43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10"/>
    </row>
    <row r="14" spans="1:153" ht="75.75" customHeight="1">
      <c r="A14" s="50"/>
      <c r="B14" s="26" t="s">
        <v>25</v>
      </c>
      <c r="C14" s="33">
        <f>COUNTIF(C$6:EV$6,C$10)</f>
        <v>0</v>
      </c>
      <c r="D14" s="33">
        <f>COUNTIF(C$6:EV$6,D$10)</f>
        <v>0</v>
      </c>
      <c r="E14" s="33">
        <f>COUNTIF(C$6:EV$6,E$10)</f>
        <v>0</v>
      </c>
      <c r="F14" s="33">
        <f>COUNTIF(C$6:EV$6,F$10)</f>
        <v>20</v>
      </c>
      <c r="G14" s="33">
        <f>COUNTIF(C$6:EV$6,G$10)</f>
        <v>26</v>
      </c>
      <c r="H14" s="39"/>
      <c r="I14" s="39"/>
      <c r="J14" s="77">
        <f>SUM(C14:G14)</f>
        <v>46</v>
      </c>
      <c r="K14" s="77"/>
      <c r="L14" s="39"/>
      <c r="M14" s="78">
        <f>((C14*1)+(D14*2)+(E14*3)+(F14*4)+(G14*5))/46</f>
        <v>4.5652173913043477</v>
      </c>
      <c r="N14" s="78"/>
      <c r="O14" s="76">
        <f>(C7+D7+E7+F7+G7+H7+I7+J7+K7+L7+M7+N7+O7+P7+Q7+R7+S7+T7+U7+V7+W7+X7+Y7+Z7+AA7+AB7+AC7+AD7+AE7+AF7+AG7+AH7+AI7+AJ7+AK7+AL7+AM7+AN7+AO7+AP7+AQ7+AR7+AS7+AT7+AU7+AV7)*100/230</f>
        <v>93.913043478260875</v>
      </c>
      <c r="P14" s="76"/>
      <c r="Q14" s="44">
        <f>C7+D7+E7+F7+G7+H7+I7+J7+K7+L7+M7+N7+O7+P7+Q7+R7+S7+T7+U7+V7+W7+X7+Y7+Z7+AA7+AB7+AC7+AD7+AE7+AF7+AG7+AH7+AI7+AJ7+AK7+AL7+AM7+AN7+AO7+AP7+AQ7+AR7+AS7+AT7+AU7+AV7</f>
        <v>216</v>
      </c>
      <c r="R14" s="73"/>
      <c r="S14" s="68"/>
      <c r="T14" s="45"/>
      <c r="U14" s="43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</row>
    <row r="15" spans="1:153" ht="75.75" customHeight="1">
      <c r="A15" s="2"/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2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153" ht="24.75" customHeight="1"/>
  </sheetData>
  <mergeCells count="25">
    <mergeCell ref="A2:B2"/>
    <mergeCell ref="A3:B3"/>
    <mergeCell ref="A4:A7"/>
    <mergeCell ref="M13:N13"/>
    <mergeCell ref="M14:N14"/>
    <mergeCell ref="C9:G9"/>
    <mergeCell ref="J10:K10"/>
    <mergeCell ref="J11:K11"/>
    <mergeCell ref="J12:K12"/>
    <mergeCell ref="A1:AV1"/>
    <mergeCell ref="S11:S14"/>
    <mergeCell ref="Q9:Q10"/>
    <mergeCell ref="R9:R10"/>
    <mergeCell ref="R11:R14"/>
    <mergeCell ref="M10:N10"/>
    <mergeCell ref="O10:P10"/>
    <mergeCell ref="O11:P11"/>
    <mergeCell ref="O12:P12"/>
    <mergeCell ref="O13:P13"/>
    <mergeCell ref="O14:P14"/>
    <mergeCell ref="J13:K13"/>
    <mergeCell ref="A11:A14"/>
    <mergeCell ref="J14:K14"/>
    <mergeCell ref="M11:N11"/>
    <mergeCell ref="M12:N12"/>
  </mergeCells>
  <phoneticPr fontId="6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สภาพทั่วไป</vt:lpstr>
      <vt:lpstr>ความพึงพอใจ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admin</cp:lastModifiedBy>
  <cp:lastPrinted>2020-08-26T13:31:44Z</cp:lastPrinted>
  <dcterms:created xsi:type="dcterms:W3CDTF">2018-01-31T09:58:53Z</dcterms:created>
  <dcterms:modified xsi:type="dcterms:W3CDTF">2021-05-13T08:15:16Z</dcterms:modified>
</cp:coreProperties>
</file>